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355" windowWidth="17115" windowHeight="840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H13" i="1" l="1"/>
  <c r="H14" i="1"/>
  <c r="B75" i="1" l="1"/>
  <c r="B74" i="1"/>
  <c r="I41" i="1" l="1"/>
  <c r="J41" i="1"/>
  <c r="H29" i="1" l="1"/>
  <c r="H51" i="1"/>
  <c r="H49" i="1"/>
  <c r="J55" i="1" l="1"/>
  <c r="I55" i="1"/>
  <c r="H21" i="1" l="1"/>
  <c r="H26" i="1" l="1"/>
  <c r="H20" i="1"/>
  <c r="H25" i="1"/>
  <c r="H28" i="1"/>
  <c r="H12" i="1" l="1"/>
  <c r="H17" i="1" l="1"/>
  <c r="H33" i="1" l="1"/>
  <c r="H32" i="1" l="1"/>
  <c r="H9" i="1" l="1"/>
  <c r="H31" i="1" l="1"/>
  <c r="H11" i="1" l="1"/>
  <c r="H10" i="1" l="1"/>
  <c r="H50" i="1" l="1"/>
  <c r="I66" i="1" l="1"/>
  <c r="J66" i="1"/>
  <c r="H48" i="1"/>
  <c r="H47" i="1"/>
  <c r="H55" i="1" l="1"/>
  <c r="H27" i="1"/>
  <c r="H24" i="1" l="1"/>
  <c r="H23" i="1"/>
  <c r="H6" i="1"/>
  <c r="H18" i="1"/>
  <c r="H8" i="1"/>
  <c r="H19" i="1"/>
  <c r="H7" i="1"/>
  <c r="H15" i="1"/>
  <c r="H22" i="1"/>
  <c r="H30" i="1"/>
  <c r="H16" i="1"/>
  <c r="H5" i="1"/>
  <c r="B44" i="1"/>
  <c r="D44" i="1" s="1"/>
  <c r="B57" i="1"/>
  <c r="D58" i="1" s="1"/>
  <c r="B69" i="1"/>
  <c r="K77" i="1"/>
  <c r="H41" i="1" l="1"/>
  <c r="L49" i="1"/>
  <c r="L51" i="1"/>
  <c r="L26" i="1"/>
  <c r="L21" i="1"/>
  <c r="L32" i="1"/>
  <c r="L20" i="1"/>
  <c r="L60" i="1"/>
  <c r="L9" i="1"/>
  <c r="L61" i="1"/>
  <c r="L11" i="1"/>
  <c r="L50" i="1"/>
  <c r="L62" i="1"/>
  <c r="L63" i="1"/>
  <c r="L48" i="1"/>
  <c r="L27" i="1"/>
  <c r="L47" i="1"/>
  <c r="H66" i="1"/>
  <c r="I77" i="1"/>
  <c r="J77" i="1"/>
  <c r="B77" i="1"/>
  <c r="D77" i="1" s="1"/>
  <c r="L18" i="1"/>
  <c r="L13" i="1"/>
  <c r="L22" i="1"/>
  <c r="L19" i="1"/>
  <c r="L30" i="1"/>
  <c r="L24" i="1"/>
  <c r="L6" i="1"/>
  <c r="L8" i="1"/>
  <c r="L7" i="1"/>
  <c r="L5" i="1"/>
  <c r="L15" i="1"/>
  <c r="L16" i="1"/>
  <c r="H77" i="1" l="1"/>
  <c r="M66" i="1" s="1"/>
  <c r="L77" i="1"/>
  <c r="M41" i="1" l="1"/>
  <c r="M55" i="1"/>
</calcChain>
</file>

<file path=xl/sharedStrings.xml><?xml version="1.0" encoding="utf-8"?>
<sst xmlns="http://schemas.openxmlformats.org/spreadsheetml/2006/main" count="324" uniqueCount="250">
  <si>
    <t>Hanhund</t>
  </si>
  <si>
    <t>Stb. Nr.</t>
  </si>
  <si>
    <t>Tæve</t>
  </si>
  <si>
    <t>Opdrætter:</t>
  </si>
  <si>
    <t>Født:</t>
  </si>
  <si>
    <t xml:space="preserve"> hvalpe</t>
  </si>
  <si>
    <t>H</t>
  </si>
  <si>
    <t>T</t>
  </si>
  <si>
    <t>i alt</t>
  </si>
  <si>
    <t xml:space="preserve"> AF ÅRET</t>
  </si>
  <si>
    <t>Han</t>
  </si>
  <si>
    <t>Antal</t>
  </si>
  <si>
    <t>%</t>
  </si>
  <si>
    <t>HD indeks</t>
  </si>
  <si>
    <t>Benyttede hanner</t>
  </si>
  <si>
    <t>Benyttede tæver</t>
  </si>
  <si>
    <t>Effektiv population</t>
  </si>
  <si>
    <t>Ej Godkendte</t>
  </si>
  <si>
    <t>Importer</t>
  </si>
  <si>
    <t>Total</t>
  </si>
  <si>
    <t>Hedeskov's Cilas</t>
  </si>
  <si>
    <t>09112/2006</t>
  </si>
  <si>
    <t>dk00525/2007</t>
  </si>
  <si>
    <t>Dosty</t>
  </si>
  <si>
    <t>05431/2006</t>
  </si>
  <si>
    <t>Dickie</t>
  </si>
  <si>
    <t>20371/2006</t>
  </si>
  <si>
    <t>Karen og Ole Tang</t>
  </si>
  <si>
    <t>Rico</t>
  </si>
  <si>
    <t>dk06374/2011</t>
  </si>
  <si>
    <t>Hulbæk Cleo</t>
  </si>
  <si>
    <t>dk23497/2008</t>
  </si>
  <si>
    <t>Ole Kjeldsen</t>
  </si>
  <si>
    <t>Uldjydens Henna</t>
  </si>
  <si>
    <t>dk05146/2009</t>
  </si>
  <si>
    <t>Gustav Klemmensen, Videbæk</t>
  </si>
  <si>
    <t>Akko v. Sperlingshof</t>
  </si>
  <si>
    <t>ZB 10-0693</t>
  </si>
  <si>
    <t>T 123</t>
  </si>
  <si>
    <t>John Hilmer Hansen, Kr. Såby</t>
  </si>
  <si>
    <t>Hedeskov's Guffe</t>
  </si>
  <si>
    <t>DK09329/2009</t>
  </si>
  <si>
    <t>Illebølle's Emil</t>
  </si>
  <si>
    <t>dk16235/2009</t>
  </si>
  <si>
    <t>Hedeskov's Coco</t>
  </si>
  <si>
    <t>09107/2006</t>
  </si>
  <si>
    <t>Pia Nielsen, Ørum Djurs</t>
  </si>
  <si>
    <t>Oversigt over Kleiner Münsterländer hvalpe 2013</t>
  </si>
  <si>
    <t>01.01.13</t>
  </si>
  <si>
    <t>Anno vom Heideschloss</t>
  </si>
  <si>
    <t>Bella</t>
  </si>
  <si>
    <t>Jørgen Poulsen, Ølgod</t>
  </si>
  <si>
    <t>Høegstoft Cassie</t>
  </si>
  <si>
    <t>KLMZB 03-0456</t>
  </si>
  <si>
    <t>05425/2006</t>
  </si>
  <si>
    <t>dk05498/2008</t>
  </si>
  <si>
    <t>Mikael Svendsen,Hurup</t>
  </si>
  <si>
    <t>Horsia's Miki</t>
  </si>
  <si>
    <t>11039/2006</t>
  </si>
  <si>
    <t>Hedeskov's Henna</t>
  </si>
  <si>
    <t>dk17073/2010</t>
  </si>
  <si>
    <t>Johannes Mørch, Rønde</t>
  </si>
  <si>
    <t>Dük von Viöler-Land</t>
  </si>
  <si>
    <t>dk03597/2010</t>
  </si>
  <si>
    <t>Quitta Vom Hesseltal</t>
  </si>
  <si>
    <t>dk18413/2011</t>
  </si>
  <si>
    <t>Anne Grethe Larsen, Videbæk</t>
  </si>
  <si>
    <t>Fuglevang's Heiki</t>
  </si>
  <si>
    <t>T149</t>
  </si>
  <si>
    <t>09.01.13</t>
  </si>
  <si>
    <t>Rogstabergets Jackson Browne</t>
  </si>
  <si>
    <t>s27068/2003</t>
  </si>
  <si>
    <t>Høegstoft Dharma</t>
  </si>
  <si>
    <t>dk08897/2009</t>
  </si>
  <si>
    <t>Rune Riishøj, Skive</t>
  </si>
  <si>
    <t>19.01.13</t>
  </si>
  <si>
    <t>Smilla</t>
  </si>
  <si>
    <t>dk04423/2008</t>
  </si>
  <si>
    <t>Torben og Mie Kristensen, Sdr. Omme</t>
  </si>
  <si>
    <t>Uldjydens Cato</t>
  </si>
  <si>
    <t>dk07224/2008</t>
  </si>
  <si>
    <t>Asta</t>
  </si>
  <si>
    <t>dk00591/2008</t>
  </si>
  <si>
    <t>Ingrid Højgaard. Bøjden</t>
  </si>
  <si>
    <t>ca.16.10.12</t>
  </si>
  <si>
    <t>Vestjydens Abby</t>
  </si>
  <si>
    <t>dk12541/2010</t>
  </si>
  <si>
    <t>Jacob Mærsk Jensen, Videbæk</t>
  </si>
  <si>
    <t>08.02.13</t>
  </si>
  <si>
    <t xml:space="preserve"> 09.02.13</t>
  </si>
  <si>
    <t>*</t>
  </si>
  <si>
    <t>19.02.13</t>
  </si>
  <si>
    <t>Elverdams Dux</t>
  </si>
  <si>
    <t>dk12194/2007</t>
  </si>
  <si>
    <t>Kongelunden Rikke</t>
  </si>
  <si>
    <t>dk22964/2009</t>
  </si>
  <si>
    <t>Svend Norup, Dragør</t>
  </si>
  <si>
    <t>Elverdam's Dux</t>
  </si>
  <si>
    <t>Münsterleddet's Bella</t>
  </si>
  <si>
    <t>14032/2004</t>
  </si>
  <si>
    <t>Jesper Hansen, Køge</t>
  </si>
  <si>
    <t>09.03.13</t>
  </si>
  <si>
    <t>12.03.13</t>
  </si>
  <si>
    <t>16.03.13</t>
  </si>
  <si>
    <t>27.03.13</t>
  </si>
  <si>
    <t>Thyboens Patrik</t>
  </si>
  <si>
    <t>Fuglevang's Laxi</t>
  </si>
  <si>
    <t>Finn R. Pedersen</t>
  </si>
  <si>
    <t>dk15650/2010</t>
  </si>
  <si>
    <t>dk09677/2010</t>
  </si>
  <si>
    <t>Bine</t>
  </si>
  <si>
    <t>Gråsidingens Xenofon</t>
  </si>
  <si>
    <t>Rolf Knudsen, Gadbjerg</t>
  </si>
  <si>
    <t>dk12355/2008</t>
  </si>
  <si>
    <t>Elverdam's Cordi</t>
  </si>
  <si>
    <t>21065/2004</t>
  </si>
  <si>
    <t>Henrik Raae Andersen</t>
  </si>
  <si>
    <t>24.04.13</t>
  </si>
  <si>
    <t>Halefejl, Ganespalte</t>
  </si>
  <si>
    <t>Enzo V. Donnersberg</t>
  </si>
  <si>
    <t>ZGM 187/05</t>
  </si>
  <si>
    <t>dk05141/2009</t>
  </si>
  <si>
    <t>Jan Nielsen, Billund</t>
  </si>
  <si>
    <t>ca. 24.05</t>
  </si>
  <si>
    <t>GRM</t>
  </si>
  <si>
    <t>Spike</t>
  </si>
  <si>
    <t>Fuglevang's Lilo</t>
  </si>
  <si>
    <t>09284/2003</t>
  </si>
  <si>
    <t>dk15656/2010</t>
  </si>
  <si>
    <t>Hedeskov's Mettevons</t>
  </si>
  <si>
    <t>dk09324/2009</t>
  </si>
  <si>
    <t>Tine Broen Nielsen,</t>
  </si>
  <si>
    <t>Kristian Aarslev, Skanderborg</t>
  </si>
  <si>
    <t>13.02.13</t>
  </si>
  <si>
    <t>23.04.13</t>
  </si>
  <si>
    <t>Aldo Vom Sperlinghof</t>
  </si>
  <si>
    <t>dk09341/2011</t>
  </si>
  <si>
    <t>Horsia's L-Nyima</t>
  </si>
  <si>
    <t>10589/2006</t>
  </si>
  <si>
    <t>Peter Loman, Poulsker</t>
  </si>
  <si>
    <t>13.03.13</t>
  </si>
  <si>
    <t>Blix</t>
  </si>
  <si>
    <t>03425/2005</t>
  </si>
  <si>
    <t>Uldjydens Hera</t>
  </si>
  <si>
    <t>dk05150/2007</t>
  </si>
  <si>
    <t>Pia R. Noesgaard, Tim</t>
  </si>
  <si>
    <t>08.04.13</t>
  </si>
  <si>
    <t>Hilko vom Kiefernwalde</t>
  </si>
  <si>
    <t>ZB 05-0747</t>
  </si>
  <si>
    <t>Jessy von Gross-Roscharden</t>
  </si>
  <si>
    <t>ZB 09-0815</t>
  </si>
  <si>
    <t>Josef Böckmann, Tyskland</t>
  </si>
  <si>
    <t>Xantemi's Elda</t>
  </si>
  <si>
    <t>s19912/2005</t>
  </si>
  <si>
    <t>Carina Follstam, Sveige</t>
  </si>
  <si>
    <t>23.03.12</t>
  </si>
  <si>
    <t>23.05.11</t>
  </si>
  <si>
    <t>Damholt's Hugo</t>
  </si>
  <si>
    <t>08819/2002</t>
  </si>
  <si>
    <t>Skårupegnens Ayo</t>
  </si>
  <si>
    <t>dk10651/2008</t>
  </si>
  <si>
    <t>Karin Rebbe Pedersen, Hasmark</t>
  </si>
  <si>
    <t>14.04.13</t>
  </si>
  <si>
    <t>19.06.13</t>
  </si>
  <si>
    <t>Thyboen's Maxine</t>
  </si>
  <si>
    <t>dk09640/2007</t>
  </si>
  <si>
    <t>Jacob Mærsk Jensen</t>
  </si>
  <si>
    <t>Uldjydens Heino</t>
  </si>
  <si>
    <t>dk05155/2007</t>
  </si>
  <si>
    <t>Høegstoft Celia</t>
  </si>
  <si>
    <t>dk05503/2008</t>
  </si>
  <si>
    <t>Jan Germansen, Rødkærsbro</t>
  </si>
  <si>
    <t>Tonny Nielsen, Grenå</t>
  </si>
  <si>
    <t>dk21232/2009</t>
  </si>
  <si>
    <t>Fuglevang's Jack</t>
  </si>
  <si>
    <t>dk09707/2009</t>
  </si>
  <si>
    <t>Jens Christensen, Ålborg</t>
  </si>
  <si>
    <t>Cleo Von Der Nacktkoppel</t>
  </si>
  <si>
    <t>ZB 08-1035</t>
  </si>
  <si>
    <t>Jürgen Kühl; Tyskland</t>
  </si>
  <si>
    <t>22.01.13</t>
  </si>
  <si>
    <t>Debby von der Harlerhöhe</t>
  </si>
  <si>
    <t>dk04324/2012</t>
  </si>
  <si>
    <t>Lille Rev's D-Bessie</t>
  </si>
  <si>
    <t>Cinjo v. Wiehersberg</t>
  </si>
  <si>
    <t>KLMZB 09-0348</t>
  </si>
  <si>
    <t>Gråsidingens Viola</t>
  </si>
  <si>
    <t>s48133/2009</t>
  </si>
  <si>
    <t>Linda Fransson, Sverige</t>
  </si>
  <si>
    <t>21.06.2013</t>
  </si>
  <si>
    <t>Svensk</t>
  </si>
  <si>
    <t>Pedro Vom Hesseltal</t>
  </si>
  <si>
    <t>KLMZB 08-0484</t>
  </si>
  <si>
    <t>Elverdams Dine</t>
  </si>
  <si>
    <t>dk12195/2007</t>
  </si>
  <si>
    <t>Erik Lillesøe. Bogense</t>
  </si>
  <si>
    <t>T122</t>
  </si>
  <si>
    <t>14.08.13</t>
  </si>
  <si>
    <t>Andy Adelsky Hrad</t>
  </si>
  <si>
    <t>ZB 11-A004</t>
  </si>
  <si>
    <t>Wila Von Der Innleit'n</t>
  </si>
  <si>
    <t>ZB 08-0270</t>
  </si>
  <si>
    <t>Rupert Reininger,Tyskland</t>
  </si>
  <si>
    <t>13.05.13</t>
  </si>
  <si>
    <t>19.08.13</t>
  </si>
  <si>
    <t>27.08.13</t>
  </si>
  <si>
    <t>Uffe Friis Sørensen, Odder</t>
  </si>
  <si>
    <t>Præstgårdens B-Approx</t>
  </si>
  <si>
    <t>s28459/2008</t>
  </si>
  <si>
    <t>Tina Vom Eulenfelsen</t>
  </si>
  <si>
    <t>dk14171/2009</t>
  </si>
  <si>
    <t>30.06.13</t>
  </si>
  <si>
    <t>Hulbæk Fie</t>
  </si>
  <si>
    <t>dk05386/2010</t>
  </si>
  <si>
    <t>dk09644/2007</t>
  </si>
  <si>
    <t>Uldjydens Mitza</t>
  </si>
  <si>
    <t>dk03602/2010</t>
  </si>
  <si>
    <t>Christen Schmidt, Tjele</t>
  </si>
  <si>
    <t>Ejsbøl's A.Janna</t>
  </si>
  <si>
    <t>09468/2006</t>
  </si>
  <si>
    <t>Ole Hildebrant, Trustrup</t>
  </si>
  <si>
    <t>19.09.13</t>
  </si>
  <si>
    <t>21.09.13</t>
  </si>
  <si>
    <t>22.09.13</t>
  </si>
  <si>
    <t>Gråsidingens Ailie</t>
  </si>
  <si>
    <t>SE31739/2011</t>
  </si>
  <si>
    <t>Lena Gillstedt, Jönköbing, Sverige</t>
  </si>
  <si>
    <t>A</t>
  </si>
  <si>
    <t>04.10.13.</t>
  </si>
  <si>
    <t>16.10.13</t>
  </si>
  <si>
    <t>09.10.13</t>
  </si>
  <si>
    <t>12.10.13.</t>
  </si>
  <si>
    <t>03.08.13.</t>
  </si>
  <si>
    <t>19.10.13</t>
  </si>
  <si>
    <t>Brännåstorpets Albert</t>
  </si>
  <si>
    <t>S29770/2012</t>
  </si>
  <si>
    <t>Brisko von der Grossen Breite</t>
  </si>
  <si>
    <t>ZB 09-0684</t>
  </si>
  <si>
    <t>Løvmosen's Gaia</t>
  </si>
  <si>
    <t>dk04744/2009</t>
  </si>
  <si>
    <t>Søren B. Schmidt, Esbjerg</t>
  </si>
  <si>
    <t>12.10.13</t>
  </si>
  <si>
    <t>Løvmosen's Hector</t>
  </si>
  <si>
    <t>dk06728/2011</t>
  </si>
  <si>
    <t>Kati von Gross-Roscharden</t>
  </si>
  <si>
    <t>dk03000/2013</t>
  </si>
  <si>
    <t>10.10.13</t>
  </si>
  <si>
    <t>07.11.13</t>
  </si>
  <si>
    <t>16.12.13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</si>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</sst>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b/>
      <sz val="18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i/>
      <sz val="8"/>
      <color indexed="10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0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Fill="1" applyBorder="1"/>
    <xf numFmtId="164" fontId="8" fillId="0" borderId="1" xfId="0" applyNumberFormat="1" applyFont="1" applyFill="1" applyBorder="1"/>
    <xf numFmtId="0" fontId="2" fillId="2" borderId="1" xfId="0" applyFont="1" applyFill="1" applyBorder="1"/>
    <xf numFmtId="0" fontId="2" fillId="3" borderId="1" xfId="0" applyFont="1" applyFill="1" applyBorder="1"/>
    <xf numFmtId="1" fontId="0" fillId="0" borderId="0" xfId="0" applyNumberFormat="1"/>
    <xf numFmtId="1" fontId="5" fillId="0" borderId="0" xfId="0" applyNumberFormat="1" applyFont="1"/>
    <xf numFmtId="1" fontId="4" fillId="0" borderId="3" xfId="0" applyNumberFormat="1" applyFont="1" applyBorder="1"/>
    <xf numFmtId="1" fontId="2" fillId="0" borderId="1" xfId="0" applyNumberFormat="1" applyFont="1" applyFill="1" applyBorder="1"/>
    <xf numFmtId="1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/>
    <xf numFmtId="0" fontId="2" fillId="0" borderId="0" xfId="0" applyFont="1" applyFill="1" applyBorder="1"/>
    <xf numFmtId="0" fontId="2" fillId="4" borderId="1" xfId="0" applyFont="1" applyFill="1" applyBorder="1"/>
    <xf numFmtId="0" fontId="9" fillId="0" borderId="1" xfId="0" applyFont="1" applyBorder="1"/>
    <xf numFmtId="0" fontId="0" fillId="0" borderId="1" xfId="0" applyBorder="1"/>
    <xf numFmtId="0" fontId="2" fillId="5" borderId="1" xfId="0" applyFont="1" applyFill="1" applyBorder="1"/>
    <xf numFmtId="0" fontId="2" fillId="0" borderId="1" xfId="0" applyFont="1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tabSelected="1" topLeftCell="A4" workbookViewId="0">
      <selection activeCell="R17" sqref="R17"/>
    </sheetView>
  </sheetViews>
  <sheetFormatPr defaultRowHeight="12.75" x14ac:dyDescent="0.2"/>
  <cols>
    <col min="1" max="1" width="19.5703125" customWidth="1"/>
    <col min="2" max="2" width="14" bestFit="1" customWidth="1"/>
    <col min="3" max="3" width="2.140625" customWidth="1"/>
    <col min="4" max="4" width="21" bestFit="1" customWidth="1"/>
    <col min="5" max="5" width="12.7109375" bestFit="1" customWidth="1"/>
    <col min="6" max="6" width="26.140625" bestFit="1" customWidth="1"/>
    <col min="7" max="7" width="10.5703125" bestFit="1" customWidth="1"/>
    <col min="8" max="8" width="5.7109375" customWidth="1"/>
    <col min="9" max="10" width="4" bestFit="1" customWidth="1"/>
    <col min="11" max="11" width="5.140625" bestFit="1" customWidth="1"/>
    <col min="12" max="12" width="8.28515625" customWidth="1"/>
    <col min="13" max="13" width="6.28515625" style="17" customWidth="1"/>
    <col min="14" max="14" width="6.5703125" style="17" customWidth="1"/>
  </cols>
  <sheetData>
    <row r="1" spans="1:14" ht="23.25" x14ac:dyDescent="0.35">
      <c r="A1" s="5" t="s">
        <v>47</v>
      </c>
    </row>
    <row r="2" spans="1:14" ht="23.25" x14ac:dyDescent="0.35">
      <c r="A2" s="5"/>
    </row>
    <row r="3" spans="1:14" x14ac:dyDescent="0.2">
      <c r="H3" s="10" t="s">
        <v>11</v>
      </c>
      <c r="L3" s="11" t="s">
        <v>12</v>
      </c>
      <c r="M3" s="18" t="s">
        <v>13</v>
      </c>
    </row>
    <row r="4" spans="1:14" s="9" customFormat="1" ht="13.5" thickBot="1" x14ac:dyDescent="0.25">
      <c r="A4" s="6" t="s">
        <v>0</v>
      </c>
      <c r="B4" s="7" t="s">
        <v>1</v>
      </c>
      <c r="C4" s="7"/>
      <c r="D4" s="7" t="s">
        <v>2</v>
      </c>
      <c r="E4" s="7" t="s">
        <v>1</v>
      </c>
      <c r="F4" s="7" t="s">
        <v>3</v>
      </c>
      <c r="G4" s="7" t="s">
        <v>4</v>
      </c>
      <c r="H4" s="8" t="s">
        <v>5</v>
      </c>
      <c r="I4" s="8" t="s">
        <v>6</v>
      </c>
      <c r="J4" s="8" t="s">
        <v>7</v>
      </c>
      <c r="K4" s="7" t="s">
        <v>8</v>
      </c>
      <c r="L4" s="7" t="s">
        <v>9</v>
      </c>
      <c r="M4" s="19" t="s">
        <v>10</v>
      </c>
      <c r="N4" s="19" t="s">
        <v>2</v>
      </c>
    </row>
    <row r="5" spans="1:14" ht="14.25" customHeight="1" x14ac:dyDescent="0.2">
      <c r="A5" s="15" t="s">
        <v>36</v>
      </c>
      <c r="B5" s="1" t="s">
        <v>37</v>
      </c>
      <c r="C5" s="1" t="s">
        <v>90</v>
      </c>
      <c r="D5" s="1" t="s">
        <v>67</v>
      </c>
      <c r="E5" s="1" t="s">
        <v>22</v>
      </c>
      <c r="F5" s="1" t="s">
        <v>39</v>
      </c>
      <c r="G5" s="21" t="s">
        <v>69</v>
      </c>
      <c r="H5" s="3">
        <f t="shared" ref="H5" si="0">I5+J5</f>
        <v>9</v>
      </c>
      <c r="I5" s="3">
        <v>6</v>
      </c>
      <c r="J5" s="3">
        <v>3</v>
      </c>
      <c r="K5" s="1">
        <v>9</v>
      </c>
      <c r="L5" s="4">
        <f>K5/$K$77*100</f>
        <v>3.7656903765690379</v>
      </c>
      <c r="M5" s="20" t="s">
        <v>38</v>
      </c>
      <c r="N5" s="20">
        <v>111</v>
      </c>
    </row>
    <row r="6" spans="1:14" ht="15" customHeight="1" x14ac:dyDescent="0.2">
      <c r="A6" s="15" t="s">
        <v>49</v>
      </c>
      <c r="B6" s="1" t="s">
        <v>53</v>
      </c>
      <c r="C6" s="1" t="s">
        <v>90</v>
      </c>
      <c r="D6" s="16" t="s">
        <v>50</v>
      </c>
      <c r="E6" s="1" t="s">
        <v>54</v>
      </c>
      <c r="F6" s="1" t="s">
        <v>51</v>
      </c>
      <c r="G6" s="21" t="s">
        <v>102</v>
      </c>
      <c r="H6" s="3">
        <f t="shared" ref="H6:H33" si="1">I6+J6</f>
        <v>7</v>
      </c>
      <c r="I6" s="3">
        <v>5</v>
      </c>
      <c r="J6" s="3">
        <v>2</v>
      </c>
      <c r="K6" s="1">
        <v>7</v>
      </c>
      <c r="L6" s="4">
        <f>K6/$K$77*100</f>
        <v>2.9288702928870292</v>
      </c>
      <c r="M6" s="20" t="s">
        <v>68</v>
      </c>
      <c r="N6" s="20">
        <v>90</v>
      </c>
    </row>
    <row r="7" spans="1:14" ht="14.25" customHeight="1" x14ac:dyDescent="0.2">
      <c r="A7" s="15" t="s">
        <v>23</v>
      </c>
      <c r="B7" s="1" t="s">
        <v>24</v>
      </c>
      <c r="C7" s="1" t="s">
        <v>90</v>
      </c>
      <c r="D7" s="1" t="s">
        <v>25</v>
      </c>
      <c r="E7" s="1" t="s">
        <v>26</v>
      </c>
      <c r="F7" s="1" t="s">
        <v>27</v>
      </c>
      <c r="G7" s="21" t="s">
        <v>89</v>
      </c>
      <c r="H7" s="3">
        <f t="shared" si="1"/>
        <v>5</v>
      </c>
      <c r="I7" s="3">
        <v>2</v>
      </c>
      <c r="J7" s="3">
        <v>3</v>
      </c>
      <c r="K7" s="1">
        <v>5</v>
      </c>
      <c r="L7" s="4">
        <f>K7/$K$77*100</f>
        <v>2.0920502092050208</v>
      </c>
      <c r="M7" s="20">
        <v>98</v>
      </c>
      <c r="N7" s="20">
        <v>112</v>
      </c>
    </row>
    <row r="8" spans="1:14" ht="14.25" customHeight="1" x14ac:dyDescent="0.2">
      <c r="A8" s="15" t="s">
        <v>62</v>
      </c>
      <c r="B8" s="1" t="s">
        <v>63</v>
      </c>
      <c r="C8" s="1" t="s">
        <v>90</v>
      </c>
      <c r="D8" s="1" t="s">
        <v>64</v>
      </c>
      <c r="E8" s="1" t="s">
        <v>65</v>
      </c>
      <c r="F8" s="1" t="s">
        <v>66</v>
      </c>
      <c r="G8" s="21" t="s">
        <v>91</v>
      </c>
      <c r="H8" s="3">
        <f t="shared" si="1"/>
        <v>8</v>
      </c>
      <c r="I8" s="3">
        <v>2</v>
      </c>
      <c r="J8" s="3">
        <v>6</v>
      </c>
      <c r="K8" s="1">
        <v>8</v>
      </c>
      <c r="L8" s="4">
        <f>K8/$K$77*100</f>
        <v>3.3472803347280333</v>
      </c>
      <c r="M8" s="20">
        <v>111</v>
      </c>
      <c r="N8" s="20">
        <v>104</v>
      </c>
    </row>
    <row r="9" spans="1:14" ht="15" customHeight="1" x14ac:dyDescent="0.2">
      <c r="A9" s="24" t="s">
        <v>92</v>
      </c>
      <c r="B9" s="1" t="s">
        <v>93</v>
      </c>
      <c r="C9" s="1" t="s">
        <v>90</v>
      </c>
      <c r="D9" s="1" t="s">
        <v>94</v>
      </c>
      <c r="E9" s="1" t="s">
        <v>95</v>
      </c>
      <c r="F9" s="1" t="s">
        <v>96</v>
      </c>
      <c r="G9" s="21" t="s">
        <v>205</v>
      </c>
      <c r="H9" s="3">
        <f t="shared" si="1"/>
        <v>9</v>
      </c>
      <c r="I9" s="3">
        <v>5</v>
      </c>
      <c r="J9" s="3">
        <v>4</v>
      </c>
      <c r="K9" s="1">
        <v>13</v>
      </c>
      <c r="L9" s="4">
        <f>K9/$K$77*100</f>
        <v>5.439330543933055</v>
      </c>
      <c r="M9" s="20">
        <v>93</v>
      </c>
      <c r="N9" s="20">
        <v>110</v>
      </c>
    </row>
    <row r="10" spans="1:14" ht="15" customHeight="1" x14ac:dyDescent="0.2">
      <c r="A10" s="15" t="s">
        <v>97</v>
      </c>
      <c r="B10" s="1" t="s">
        <v>93</v>
      </c>
      <c r="C10" s="1" t="s">
        <v>90</v>
      </c>
      <c r="D10" s="1" t="s">
        <v>98</v>
      </c>
      <c r="E10" s="1" t="s">
        <v>99</v>
      </c>
      <c r="F10" s="26" t="s">
        <v>100</v>
      </c>
      <c r="G10" s="21" t="s">
        <v>211</v>
      </c>
      <c r="H10" s="3">
        <f t="shared" si="1"/>
        <v>4</v>
      </c>
      <c r="I10" s="3">
        <v>2</v>
      </c>
      <c r="J10" s="3">
        <v>2</v>
      </c>
      <c r="K10" s="1"/>
      <c r="L10" s="4"/>
      <c r="M10" s="20">
        <v>93</v>
      </c>
      <c r="N10" s="20">
        <v>109</v>
      </c>
    </row>
    <row r="11" spans="1:14" ht="15" customHeight="1" x14ac:dyDescent="0.2">
      <c r="A11" s="15" t="s">
        <v>174</v>
      </c>
      <c r="B11" s="1" t="s">
        <v>175</v>
      </c>
      <c r="C11" s="1" t="s">
        <v>90</v>
      </c>
      <c r="D11" s="1" t="s">
        <v>181</v>
      </c>
      <c r="E11" s="1" t="s">
        <v>182</v>
      </c>
      <c r="F11" s="1" t="s">
        <v>176</v>
      </c>
      <c r="G11" s="21" t="s">
        <v>197</v>
      </c>
      <c r="H11" s="3">
        <f t="shared" si="1"/>
        <v>11</v>
      </c>
      <c r="I11" s="3">
        <v>4</v>
      </c>
      <c r="J11" s="3">
        <v>7</v>
      </c>
      <c r="K11" s="1">
        <v>19</v>
      </c>
      <c r="L11" s="4">
        <f>K11/$K$77*100</f>
        <v>7.9497907949790791</v>
      </c>
      <c r="M11" s="20">
        <v>109</v>
      </c>
      <c r="N11" s="20">
        <v>92</v>
      </c>
    </row>
    <row r="12" spans="1:14" ht="14.25" customHeight="1" x14ac:dyDescent="0.2">
      <c r="A12" s="24" t="s">
        <v>174</v>
      </c>
      <c r="B12" s="1" t="s">
        <v>175</v>
      </c>
      <c r="C12" s="1" t="s">
        <v>90</v>
      </c>
      <c r="D12" s="1" t="s">
        <v>218</v>
      </c>
      <c r="E12" s="1" t="s">
        <v>219</v>
      </c>
      <c r="F12" s="1" t="s">
        <v>220</v>
      </c>
      <c r="G12" s="21" t="s">
        <v>228</v>
      </c>
      <c r="H12" s="3">
        <f t="shared" si="1"/>
        <v>8</v>
      </c>
      <c r="I12" s="3">
        <v>1</v>
      </c>
      <c r="J12" s="3">
        <v>7</v>
      </c>
      <c r="K12" s="1"/>
      <c r="L12" s="4"/>
      <c r="M12" s="20">
        <v>108</v>
      </c>
      <c r="N12" s="20">
        <v>97</v>
      </c>
    </row>
    <row r="13" spans="1:14" ht="14.25" customHeight="1" x14ac:dyDescent="0.2">
      <c r="A13" s="15" t="s">
        <v>111</v>
      </c>
      <c r="B13" s="1" t="s">
        <v>109</v>
      </c>
      <c r="C13" s="1" t="s">
        <v>90</v>
      </c>
      <c r="D13" s="1" t="s">
        <v>110</v>
      </c>
      <c r="E13" s="1" t="s">
        <v>113</v>
      </c>
      <c r="F13" s="1" t="s">
        <v>112</v>
      </c>
      <c r="G13" s="21" t="s">
        <v>134</v>
      </c>
      <c r="H13" s="3">
        <f t="shared" si="1"/>
        <v>9</v>
      </c>
      <c r="I13" s="3">
        <v>8</v>
      </c>
      <c r="J13" s="3">
        <v>1</v>
      </c>
      <c r="K13" s="1">
        <v>15</v>
      </c>
      <c r="L13" s="4">
        <f>K13/$K$77*100</f>
        <v>6.2761506276150625</v>
      </c>
      <c r="M13" s="20">
        <v>113</v>
      </c>
      <c r="N13" s="20">
        <v>114</v>
      </c>
    </row>
    <row r="14" spans="1:14" ht="15" customHeight="1" x14ac:dyDescent="0.2">
      <c r="A14" s="24" t="s">
        <v>111</v>
      </c>
      <c r="B14" s="1" t="s">
        <v>109</v>
      </c>
      <c r="C14" s="1" t="s">
        <v>90</v>
      </c>
      <c r="D14" s="1" t="s">
        <v>114</v>
      </c>
      <c r="E14" s="1" t="s">
        <v>115</v>
      </c>
      <c r="F14" s="1" t="s">
        <v>116</v>
      </c>
      <c r="G14" s="21" t="s">
        <v>163</v>
      </c>
      <c r="H14" s="3">
        <f t="shared" si="1"/>
        <v>6</v>
      </c>
      <c r="I14" s="3">
        <v>3</v>
      </c>
      <c r="J14" s="3">
        <v>3</v>
      </c>
      <c r="K14" s="1"/>
      <c r="L14" s="4"/>
      <c r="M14" s="20">
        <v>114</v>
      </c>
      <c r="N14" s="20">
        <v>94</v>
      </c>
    </row>
    <row r="15" spans="1:14" ht="14.25" customHeight="1" x14ac:dyDescent="0.2">
      <c r="A15" s="15" t="s">
        <v>20</v>
      </c>
      <c r="B15" s="1" t="s">
        <v>21</v>
      </c>
      <c r="C15" s="1" t="s">
        <v>90</v>
      </c>
      <c r="D15" s="1" t="s">
        <v>33</v>
      </c>
      <c r="E15" s="1" t="s">
        <v>34</v>
      </c>
      <c r="F15" s="1" t="s">
        <v>35</v>
      </c>
      <c r="G15" s="21" t="s">
        <v>75</v>
      </c>
      <c r="H15" s="3">
        <f t="shared" si="1"/>
        <v>7</v>
      </c>
      <c r="I15" s="3">
        <v>4</v>
      </c>
      <c r="J15" s="3">
        <v>3</v>
      </c>
      <c r="K15" s="1">
        <v>7</v>
      </c>
      <c r="L15" s="4">
        <f>K15/$K$77*100</f>
        <v>2.9288702928870292</v>
      </c>
      <c r="M15" s="20">
        <v>122</v>
      </c>
      <c r="N15" s="20">
        <v>125</v>
      </c>
    </row>
    <row r="16" spans="1:14" ht="14.25" customHeight="1" x14ac:dyDescent="0.2">
      <c r="A16" s="15" t="s">
        <v>40</v>
      </c>
      <c r="B16" s="1" t="s">
        <v>41</v>
      </c>
      <c r="C16" s="1" t="s">
        <v>90</v>
      </c>
      <c r="D16" s="1" t="s">
        <v>85</v>
      </c>
      <c r="E16" s="1" t="s">
        <v>86</v>
      </c>
      <c r="F16" s="1" t="s">
        <v>87</v>
      </c>
      <c r="G16" s="21" t="s">
        <v>88</v>
      </c>
      <c r="H16" s="3">
        <f t="shared" si="1"/>
        <v>7</v>
      </c>
      <c r="I16" s="3">
        <v>1</v>
      </c>
      <c r="J16" s="3">
        <v>6</v>
      </c>
      <c r="K16" s="1">
        <v>16</v>
      </c>
      <c r="L16" s="4">
        <f>K16/$K$77*100</f>
        <v>6.6945606694560666</v>
      </c>
      <c r="M16" s="20">
        <v>120</v>
      </c>
      <c r="N16" s="20">
        <v>102</v>
      </c>
    </row>
    <row r="17" spans="1:15" ht="15" customHeight="1" x14ac:dyDescent="0.2">
      <c r="A17" s="24" t="s">
        <v>40</v>
      </c>
      <c r="B17" s="1" t="s">
        <v>41</v>
      </c>
      <c r="C17" s="1" t="s">
        <v>90</v>
      </c>
      <c r="D17" s="1" t="s">
        <v>52</v>
      </c>
      <c r="E17" s="1" t="s">
        <v>55</v>
      </c>
      <c r="F17" s="1" t="s">
        <v>56</v>
      </c>
      <c r="G17" s="21" t="s">
        <v>223</v>
      </c>
      <c r="H17" s="3">
        <f t="shared" si="1"/>
        <v>9</v>
      </c>
      <c r="I17" s="3">
        <v>4</v>
      </c>
      <c r="J17" s="3">
        <v>5</v>
      </c>
      <c r="K17" s="1"/>
      <c r="L17" s="4"/>
      <c r="M17" s="20">
        <v>120</v>
      </c>
      <c r="N17" s="20">
        <v>98</v>
      </c>
    </row>
    <row r="18" spans="1:15" ht="14.25" customHeight="1" x14ac:dyDescent="0.2">
      <c r="A18" s="15" t="s">
        <v>57</v>
      </c>
      <c r="B18" s="1" t="s">
        <v>58</v>
      </c>
      <c r="C18" s="1" t="s">
        <v>90</v>
      </c>
      <c r="D18" s="1" t="s">
        <v>59</v>
      </c>
      <c r="E18" s="1" t="s">
        <v>60</v>
      </c>
      <c r="F18" s="1" t="s">
        <v>61</v>
      </c>
      <c r="G18" s="21" t="s">
        <v>101</v>
      </c>
      <c r="H18" s="3">
        <f t="shared" si="1"/>
        <v>11</v>
      </c>
      <c r="I18" s="3">
        <v>7</v>
      </c>
      <c r="J18" s="3">
        <v>4</v>
      </c>
      <c r="K18" s="1">
        <v>11</v>
      </c>
      <c r="L18" s="4">
        <f>K18/$K$77*100</f>
        <v>4.6025104602510458</v>
      </c>
      <c r="M18" s="20">
        <v>89</v>
      </c>
      <c r="N18" s="20">
        <v>121</v>
      </c>
    </row>
    <row r="19" spans="1:15" ht="14.25" customHeight="1" x14ac:dyDescent="0.2">
      <c r="A19" s="15" t="s">
        <v>42</v>
      </c>
      <c r="B19" s="1" t="s">
        <v>43</v>
      </c>
      <c r="C19" s="1" t="s">
        <v>90</v>
      </c>
      <c r="D19" s="25" t="s">
        <v>44</v>
      </c>
      <c r="E19" s="1" t="s">
        <v>45</v>
      </c>
      <c r="F19" s="1" t="s">
        <v>46</v>
      </c>
      <c r="G19" s="21" t="s">
        <v>133</v>
      </c>
      <c r="H19" s="3">
        <f t="shared" si="1"/>
        <v>7</v>
      </c>
      <c r="I19" s="3">
        <v>4</v>
      </c>
      <c r="J19" s="3">
        <v>3</v>
      </c>
      <c r="K19" s="1">
        <v>7</v>
      </c>
      <c r="L19" s="4">
        <f>K19/$K$77*100</f>
        <v>2.9288702928870292</v>
      </c>
      <c r="M19" s="20">
        <v>95</v>
      </c>
      <c r="N19" s="20">
        <v>118</v>
      </c>
    </row>
    <row r="20" spans="1:15" ht="14.25" customHeight="1" x14ac:dyDescent="0.2">
      <c r="A20" s="15" t="s">
        <v>191</v>
      </c>
      <c r="B20" s="1" t="s">
        <v>192</v>
      </c>
      <c r="C20" s="1" t="s">
        <v>90</v>
      </c>
      <c r="D20" s="1" t="s">
        <v>193</v>
      </c>
      <c r="E20" s="1" t="s">
        <v>194</v>
      </c>
      <c r="F20" s="1" t="s">
        <v>195</v>
      </c>
      <c r="G20" s="21" t="s">
        <v>231</v>
      </c>
      <c r="H20" s="3">
        <f t="shared" si="1"/>
        <v>6</v>
      </c>
      <c r="I20" s="3">
        <v>2</v>
      </c>
      <c r="J20" s="3">
        <v>4</v>
      </c>
      <c r="K20" s="1">
        <v>6</v>
      </c>
      <c r="L20" s="4">
        <f>K20/$K$77*100</f>
        <v>2.510460251046025</v>
      </c>
      <c r="M20" s="20" t="s">
        <v>196</v>
      </c>
      <c r="N20" s="20">
        <v>93</v>
      </c>
    </row>
    <row r="21" spans="1:15" ht="14.25" customHeight="1" x14ac:dyDescent="0.2">
      <c r="A21" s="15" t="s">
        <v>207</v>
      </c>
      <c r="B21" s="1" t="s">
        <v>208</v>
      </c>
      <c r="C21" s="1" t="s">
        <v>90</v>
      </c>
      <c r="D21" s="1" t="s">
        <v>209</v>
      </c>
      <c r="E21" s="1" t="s">
        <v>210</v>
      </c>
      <c r="F21" s="1" t="s">
        <v>206</v>
      </c>
      <c r="G21" s="21" t="s">
        <v>233</v>
      </c>
      <c r="H21" s="3">
        <f t="shared" si="1"/>
        <v>5</v>
      </c>
      <c r="I21" s="3">
        <v>1</v>
      </c>
      <c r="J21" s="3">
        <v>4</v>
      </c>
      <c r="K21" s="1">
        <v>5</v>
      </c>
      <c r="L21" s="4">
        <f>K21/$K$77*100</f>
        <v>2.0920502092050208</v>
      </c>
      <c r="M21" s="20"/>
      <c r="N21" s="20">
        <v>100</v>
      </c>
    </row>
    <row r="22" spans="1:15" ht="14.25" customHeight="1" x14ac:dyDescent="0.2">
      <c r="A22" s="15" t="s">
        <v>28</v>
      </c>
      <c r="B22" s="1" t="s">
        <v>29</v>
      </c>
      <c r="C22" s="1" t="s">
        <v>90</v>
      </c>
      <c r="D22" s="1" t="s">
        <v>30</v>
      </c>
      <c r="E22" s="1" t="s">
        <v>31</v>
      </c>
      <c r="F22" s="1" t="s">
        <v>32</v>
      </c>
      <c r="G22" s="21" t="s">
        <v>48</v>
      </c>
      <c r="H22" s="3">
        <f t="shared" si="1"/>
        <v>7</v>
      </c>
      <c r="I22" s="3">
        <v>6</v>
      </c>
      <c r="J22" s="3">
        <v>1</v>
      </c>
      <c r="K22" s="1">
        <v>15</v>
      </c>
      <c r="L22" s="4">
        <f>K22/$K$77*100</f>
        <v>6.2761506276150625</v>
      </c>
      <c r="M22" s="20">
        <v>123</v>
      </c>
      <c r="N22" s="20">
        <v>108</v>
      </c>
    </row>
    <row r="23" spans="1:15" ht="14.25" customHeight="1" x14ac:dyDescent="0.2">
      <c r="A23" s="24" t="s">
        <v>28</v>
      </c>
      <c r="B23" s="1" t="s">
        <v>29</v>
      </c>
      <c r="C23" s="1" t="s">
        <v>90</v>
      </c>
      <c r="D23" s="1" t="s">
        <v>76</v>
      </c>
      <c r="E23" s="1" t="s">
        <v>77</v>
      </c>
      <c r="F23" s="1" t="s">
        <v>78</v>
      </c>
      <c r="G23" s="21" t="s">
        <v>103</v>
      </c>
      <c r="H23" s="3">
        <f t="shared" si="1"/>
        <v>8</v>
      </c>
      <c r="I23" s="3">
        <v>5</v>
      </c>
      <c r="J23" s="3">
        <v>3</v>
      </c>
      <c r="K23" s="1"/>
      <c r="L23" s="4"/>
      <c r="M23" s="20">
        <v>119</v>
      </c>
      <c r="N23" s="20">
        <v>107</v>
      </c>
    </row>
    <row r="24" spans="1:15" ht="14.25" customHeight="1" x14ac:dyDescent="0.2">
      <c r="A24" s="15" t="s">
        <v>70</v>
      </c>
      <c r="B24" s="1" t="s">
        <v>71</v>
      </c>
      <c r="C24" s="1" t="s">
        <v>90</v>
      </c>
      <c r="D24" s="1" t="s">
        <v>72</v>
      </c>
      <c r="E24" s="1" t="s">
        <v>73</v>
      </c>
      <c r="F24" s="1" t="s">
        <v>74</v>
      </c>
      <c r="G24" s="21" t="s">
        <v>104</v>
      </c>
      <c r="H24" s="3">
        <f t="shared" si="1"/>
        <v>10</v>
      </c>
      <c r="I24" s="3">
        <v>8</v>
      </c>
      <c r="J24" s="3">
        <v>2</v>
      </c>
      <c r="K24" s="1">
        <v>17</v>
      </c>
      <c r="L24" s="4">
        <f>K24/$K$77*100</f>
        <v>7.1129707112970717</v>
      </c>
      <c r="M24" s="20">
        <v>99</v>
      </c>
      <c r="N24" s="20">
        <v>107</v>
      </c>
    </row>
    <row r="25" spans="1:15" ht="14.25" customHeight="1" x14ac:dyDescent="0.2">
      <c r="A25" s="24" t="s">
        <v>70</v>
      </c>
      <c r="B25" s="1" t="s">
        <v>71</v>
      </c>
      <c r="C25" s="1" t="s">
        <v>90</v>
      </c>
      <c r="D25" s="1" t="s">
        <v>129</v>
      </c>
      <c r="E25" s="1" t="s">
        <v>130</v>
      </c>
      <c r="F25" s="1" t="s">
        <v>131</v>
      </c>
      <c r="G25" s="21" t="s">
        <v>230</v>
      </c>
      <c r="H25" s="3">
        <f t="shared" si="1"/>
        <v>7</v>
      </c>
      <c r="I25" s="3">
        <v>3</v>
      </c>
      <c r="J25" s="3">
        <v>4</v>
      </c>
      <c r="K25" s="1"/>
      <c r="L25" s="4"/>
      <c r="M25" s="20">
        <v>99</v>
      </c>
      <c r="N25" s="20">
        <v>109</v>
      </c>
    </row>
    <row r="26" spans="1:15" ht="14.25" customHeight="1" x14ac:dyDescent="0.2">
      <c r="A26" s="15" t="s">
        <v>125</v>
      </c>
      <c r="B26" s="23" t="s">
        <v>127</v>
      </c>
      <c r="C26" s="1" t="s">
        <v>90</v>
      </c>
      <c r="D26" s="1" t="s">
        <v>126</v>
      </c>
      <c r="E26" s="23" t="s">
        <v>128</v>
      </c>
      <c r="F26" s="1" t="s">
        <v>132</v>
      </c>
      <c r="G26" s="21" t="s">
        <v>232</v>
      </c>
      <c r="H26" s="3">
        <f t="shared" si="1"/>
        <v>5</v>
      </c>
      <c r="I26" s="3">
        <v>4</v>
      </c>
      <c r="J26" s="3">
        <v>1</v>
      </c>
      <c r="K26" s="1">
        <v>5</v>
      </c>
      <c r="L26" s="4">
        <f>K26/$K$77*100</f>
        <v>2.0920502092050208</v>
      </c>
      <c r="M26" s="20">
        <v>102</v>
      </c>
      <c r="N26" s="20">
        <v>108</v>
      </c>
    </row>
    <row r="27" spans="1:15" x14ac:dyDescent="0.2">
      <c r="A27" s="15" t="s">
        <v>105</v>
      </c>
      <c r="B27" s="1" t="s">
        <v>214</v>
      </c>
      <c r="C27" s="1" t="s">
        <v>90</v>
      </c>
      <c r="D27" s="1" t="s">
        <v>106</v>
      </c>
      <c r="E27" s="1" t="s">
        <v>108</v>
      </c>
      <c r="F27" s="1" t="s">
        <v>107</v>
      </c>
      <c r="G27" s="21" t="s">
        <v>117</v>
      </c>
      <c r="H27" s="3">
        <f t="shared" si="1"/>
        <v>5</v>
      </c>
      <c r="I27" s="3">
        <v>1</v>
      </c>
      <c r="J27" s="3">
        <v>4</v>
      </c>
      <c r="K27" s="1">
        <v>13</v>
      </c>
      <c r="L27" s="4">
        <f>K27/$K$77*100</f>
        <v>5.439330543933055</v>
      </c>
      <c r="M27" s="20">
        <v>102</v>
      </c>
      <c r="N27" s="20">
        <v>107</v>
      </c>
      <c r="O27" t="s">
        <v>118</v>
      </c>
    </row>
    <row r="28" spans="1:15" ht="14.25" customHeight="1" x14ac:dyDescent="0.2">
      <c r="A28" s="24" t="s">
        <v>105</v>
      </c>
      <c r="B28" s="1" t="s">
        <v>214</v>
      </c>
      <c r="C28" s="1" t="s">
        <v>90</v>
      </c>
      <c r="D28" s="1" t="s">
        <v>215</v>
      </c>
      <c r="E28" s="1" t="s">
        <v>216</v>
      </c>
      <c r="F28" s="1" t="s">
        <v>66</v>
      </c>
      <c r="G28" s="21" t="s">
        <v>229</v>
      </c>
      <c r="H28" s="3">
        <f t="shared" si="1"/>
        <v>2</v>
      </c>
      <c r="I28" s="3">
        <v>1</v>
      </c>
      <c r="J28" s="3">
        <v>1</v>
      </c>
      <c r="K28" s="1"/>
      <c r="L28" s="4"/>
      <c r="M28" s="20">
        <v>103</v>
      </c>
      <c r="N28" s="20">
        <v>108</v>
      </c>
    </row>
    <row r="29" spans="1:15" ht="14.25" customHeight="1" x14ac:dyDescent="0.2">
      <c r="A29" s="27" t="s">
        <v>105</v>
      </c>
      <c r="B29" s="1" t="s">
        <v>214</v>
      </c>
      <c r="C29" s="1" t="s">
        <v>90</v>
      </c>
      <c r="D29" s="1" t="s">
        <v>212</v>
      </c>
      <c r="E29" s="1" t="s">
        <v>213</v>
      </c>
      <c r="F29" s="1" t="s">
        <v>217</v>
      </c>
      <c r="G29" s="21" t="s">
        <v>247</v>
      </c>
      <c r="H29" s="3">
        <f t="shared" si="1"/>
        <v>6</v>
      </c>
      <c r="I29" s="3">
        <v>2</v>
      </c>
      <c r="J29" s="3">
        <v>4</v>
      </c>
      <c r="K29" s="1"/>
      <c r="L29" s="4"/>
      <c r="M29" s="20">
        <v>103</v>
      </c>
      <c r="N29" s="20">
        <v>109</v>
      </c>
    </row>
    <row r="30" spans="1:15" ht="14.25" customHeight="1" x14ac:dyDescent="0.2">
      <c r="A30" s="29" t="s">
        <v>79</v>
      </c>
      <c r="B30" s="1" t="s">
        <v>80</v>
      </c>
      <c r="C30" s="1"/>
      <c r="D30" s="1" t="s">
        <v>81</v>
      </c>
      <c r="E30" s="1" t="s">
        <v>82</v>
      </c>
      <c r="F30" s="1" t="s">
        <v>83</v>
      </c>
      <c r="G30" s="21" t="s">
        <v>84</v>
      </c>
      <c r="H30" s="3">
        <f t="shared" si="1"/>
        <v>0</v>
      </c>
      <c r="I30" s="3">
        <v>0</v>
      </c>
      <c r="J30" s="3">
        <v>0</v>
      </c>
      <c r="K30" s="1">
        <v>9</v>
      </c>
      <c r="L30" s="4">
        <f>K30/$K$77*100</f>
        <v>3.7656903765690379</v>
      </c>
      <c r="M30" s="20">
        <v>125</v>
      </c>
      <c r="N30" s="20">
        <v>104</v>
      </c>
    </row>
    <row r="31" spans="1:15" ht="14.25" customHeight="1" x14ac:dyDescent="0.2">
      <c r="A31" s="24" t="s">
        <v>79</v>
      </c>
      <c r="B31" s="1" t="s">
        <v>80</v>
      </c>
      <c r="C31" s="1" t="s">
        <v>90</v>
      </c>
      <c r="D31" s="1" t="s">
        <v>164</v>
      </c>
      <c r="E31" s="1" t="s">
        <v>165</v>
      </c>
      <c r="F31" s="1" t="s">
        <v>166</v>
      </c>
      <c r="G31" s="21" t="s">
        <v>204</v>
      </c>
      <c r="H31" s="3">
        <f t="shared" si="1"/>
        <v>9</v>
      </c>
      <c r="I31" s="3">
        <v>4</v>
      </c>
      <c r="J31" s="3">
        <v>5</v>
      </c>
      <c r="K31" s="1"/>
      <c r="L31" s="4"/>
      <c r="M31" s="20">
        <v>120</v>
      </c>
      <c r="N31" s="20">
        <v>105</v>
      </c>
    </row>
    <row r="32" spans="1:15" ht="14.25" customHeight="1" x14ac:dyDescent="0.2">
      <c r="A32" s="29" t="s">
        <v>167</v>
      </c>
      <c r="B32" s="1" t="s">
        <v>168</v>
      </c>
      <c r="C32" s="1" t="s">
        <v>90</v>
      </c>
      <c r="D32" s="1" t="s">
        <v>169</v>
      </c>
      <c r="E32" s="1" t="s">
        <v>170</v>
      </c>
      <c r="F32" s="1" t="s">
        <v>171</v>
      </c>
      <c r="G32" s="21" t="s">
        <v>221</v>
      </c>
      <c r="H32" s="3">
        <f t="shared" si="1"/>
        <v>8</v>
      </c>
      <c r="I32" s="3">
        <v>4</v>
      </c>
      <c r="J32" s="3">
        <v>4</v>
      </c>
      <c r="K32" s="1">
        <v>17</v>
      </c>
      <c r="L32" s="4">
        <f>K32/$K$77*100</f>
        <v>7.1129707112970717</v>
      </c>
      <c r="M32" s="20">
        <v>122</v>
      </c>
      <c r="N32" s="20">
        <v>107</v>
      </c>
    </row>
    <row r="33" spans="1:14" ht="14.25" customHeight="1" x14ac:dyDescent="0.2">
      <c r="A33" s="24" t="s">
        <v>167</v>
      </c>
      <c r="B33" s="28" t="s">
        <v>168</v>
      </c>
      <c r="C33" s="28" t="s">
        <v>90</v>
      </c>
      <c r="D33" s="28" t="s">
        <v>183</v>
      </c>
      <c r="E33" s="28" t="s">
        <v>173</v>
      </c>
      <c r="F33" s="28" t="s">
        <v>172</v>
      </c>
      <c r="G33" s="21" t="s">
        <v>222</v>
      </c>
      <c r="H33" s="3">
        <f t="shared" si="1"/>
        <v>9</v>
      </c>
      <c r="I33" s="3">
        <v>5</v>
      </c>
      <c r="J33" s="3">
        <v>4</v>
      </c>
      <c r="K33" s="28"/>
      <c r="L33" s="4"/>
      <c r="M33" s="20">
        <v>122</v>
      </c>
      <c r="N33" s="20">
        <v>112</v>
      </c>
    </row>
    <row r="34" spans="1:14" ht="14.25" customHeight="1" x14ac:dyDescent="0.2">
      <c r="A34" s="1"/>
      <c r="B34" s="1"/>
      <c r="C34" s="1"/>
      <c r="D34" s="1"/>
      <c r="E34" s="1"/>
      <c r="F34" s="1"/>
      <c r="G34" s="21"/>
      <c r="H34" s="3"/>
      <c r="I34" s="3"/>
      <c r="J34" s="3"/>
      <c r="K34" s="1"/>
      <c r="L34" s="4"/>
      <c r="M34" s="20"/>
      <c r="N34" s="20"/>
    </row>
    <row r="35" spans="1:14" ht="14.25" customHeight="1" x14ac:dyDescent="0.2">
      <c r="A35" s="1" t="s">
        <v>184</v>
      </c>
      <c r="B35" s="1" t="s">
        <v>185</v>
      </c>
      <c r="C35" s="1"/>
      <c r="D35" s="1" t="s">
        <v>186</v>
      </c>
      <c r="E35" s="1" t="s">
        <v>187</v>
      </c>
      <c r="F35" s="1" t="s">
        <v>188</v>
      </c>
      <c r="G35" s="21" t="s">
        <v>189</v>
      </c>
      <c r="H35" s="3" t="s">
        <v>190</v>
      </c>
      <c r="I35" s="3">
        <v>7</v>
      </c>
      <c r="J35" s="3">
        <v>3</v>
      </c>
      <c r="K35" s="1"/>
      <c r="L35" s="4"/>
      <c r="M35" s="20" t="s">
        <v>227</v>
      </c>
      <c r="N35" s="20" t="s">
        <v>249</v>
      </c>
    </row>
    <row r="36" spans="1:14" ht="14.25" customHeight="1" x14ac:dyDescent="0.2">
      <c r="A36" s="1" t="s">
        <v>234</v>
      </c>
      <c r="B36" s="1" t="s">
        <v>235</v>
      </c>
      <c r="C36" s="1"/>
      <c r="D36" s="1" t="s">
        <v>224</v>
      </c>
      <c r="E36" s="1" t="s">
        <v>225</v>
      </c>
      <c r="F36" s="1" t="s">
        <v>226</v>
      </c>
      <c r="G36" s="21" t="s">
        <v>248</v>
      </c>
      <c r="H36" s="3" t="s">
        <v>190</v>
      </c>
      <c r="I36" s="3">
        <v>4</v>
      </c>
      <c r="J36" s="3">
        <v>5</v>
      </c>
      <c r="K36" s="1"/>
      <c r="L36" s="4"/>
      <c r="M36" s="20" t="s">
        <v>227</v>
      </c>
      <c r="N36" s="20" t="s">
        <v>227</v>
      </c>
    </row>
    <row r="37" spans="1:14" ht="14.25" customHeight="1" x14ac:dyDescent="0.2">
      <c r="A37" s="28"/>
      <c r="B37" s="28"/>
      <c r="C37" s="28"/>
      <c r="D37" s="28"/>
      <c r="E37" s="28"/>
      <c r="F37" s="28"/>
      <c r="G37" s="21"/>
      <c r="H37" s="3"/>
      <c r="I37" s="3"/>
      <c r="J37" s="3"/>
      <c r="K37" s="28"/>
      <c r="L37" s="4"/>
      <c r="M37" s="20"/>
      <c r="N37" s="20"/>
    </row>
    <row r="38" spans="1:14" ht="14.25" customHeight="1" x14ac:dyDescent="0.2">
      <c r="A38" s="1" t="s">
        <v>119</v>
      </c>
      <c r="B38" s="1" t="s">
        <v>120</v>
      </c>
      <c r="C38" s="1"/>
      <c r="D38" s="1" t="s">
        <v>50</v>
      </c>
      <c r="E38" s="1" t="s">
        <v>121</v>
      </c>
      <c r="F38" s="1" t="s">
        <v>122</v>
      </c>
      <c r="G38" s="2" t="s">
        <v>123</v>
      </c>
      <c r="H38" s="3" t="s">
        <v>124</v>
      </c>
      <c r="I38" s="3">
        <v>4</v>
      </c>
      <c r="J38" s="3">
        <v>6</v>
      </c>
      <c r="K38" s="1"/>
      <c r="L38" s="4"/>
      <c r="M38" s="20"/>
      <c r="N38" s="20"/>
    </row>
    <row r="39" spans="1:14" ht="14.25" customHeight="1" x14ac:dyDescent="0.2">
      <c r="A39" s="1"/>
      <c r="B39" s="1"/>
      <c r="C39" s="1"/>
      <c r="D39" s="1"/>
      <c r="E39" s="1"/>
      <c r="F39" s="1"/>
      <c r="G39" s="21"/>
      <c r="H39" s="3"/>
      <c r="I39" s="3"/>
      <c r="J39" s="3"/>
      <c r="K39" s="1"/>
      <c r="L39" s="4"/>
      <c r="M39" s="20"/>
      <c r="N39" s="20"/>
    </row>
    <row r="40" spans="1:14" ht="14.25" customHeight="1" x14ac:dyDescent="0.2">
      <c r="A40" s="1"/>
      <c r="B40" s="1"/>
      <c r="C40" s="1"/>
      <c r="D40" s="1"/>
      <c r="E40" s="1"/>
      <c r="F40" s="1"/>
      <c r="G40" s="21"/>
      <c r="H40" s="3"/>
      <c r="I40" s="3"/>
      <c r="J40" s="3"/>
      <c r="K40" s="1"/>
      <c r="L40" s="4"/>
      <c r="M40" s="20"/>
      <c r="N40" s="20"/>
    </row>
    <row r="41" spans="1:14" ht="14.25" customHeight="1" x14ac:dyDescent="0.2">
      <c r="A41" s="12" t="s">
        <v>14</v>
      </c>
      <c r="B41" s="1">
        <v>19</v>
      </c>
      <c r="C41" s="1"/>
      <c r="D41" s="1"/>
      <c r="E41" s="1"/>
      <c r="F41" s="1"/>
      <c r="G41" s="2"/>
      <c r="H41" s="3">
        <f>SUM(H5:H33)</f>
        <v>204</v>
      </c>
      <c r="I41" s="3">
        <f t="shared" ref="I41:J41" si="2">SUM(I5:I33)</f>
        <v>104</v>
      </c>
      <c r="J41" s="3">
        <f t="shared" si="2"/>
        <v>100</v>
      </c>
      <c r="K41" s="1"/>
      <c r="L41" s="4"/>
      <c r="M41" s="22">
        <f>H41/H77*100</f>
        <v>85.355648535564853</v>
      </c>
      <c r="N41" s="20"/>
    </row>
    <row r="42" spans="1:14" ht="14.25" customHeight="1" x14ac:dyDescent="0.2">
      <c r="A42" s="12" t="s">
        <v>15</v>
      </c>
      <c r="B42" s="1">
        <v>29</v>
      </c>
      <c r="C42" s="1"/>
      <c r="D42" s="1"/>
      <c r="E42" s="1"/>
      <c r="F42" s="1"/>
      <c r="G42" s="2"/>
      <c r="H42" s="3"/>
      <c r="I42" s="3"/>
      <c r="J42" s="3"/>
      <c r="K42" s="1"/>
      <c r="L42" s="4"/>
      <c r="M42" s="20"/>
      <c r="N42" s="20"/>
    </row>
    <row r="43" spans="1:14" ht="14.25" customHeight="1" x14ac:dyDescent="0.2">
      <c r="A43" s="12"/>
      <c r="B43" s="1"/>
      <c r="C43" s="1"/>
      <c r="D43" s="1"/>
      <c r="E43" s="1"/>
      <c r="F43" s="1"/>
      <c r="G43" s="2"/>
      <c r="H43" s="3"/>
      <c r="I43" s="3"/>
      <c r="J43" s="3"/>
      <c r="K43" s="1"/>
      <c r="L43" s="4"/>
      <c r="M43" s="20"/>
      <c r="N43" s="20"/>
    </row>
    <row r="44" spans="1:14" ht="14.25" customHeight="1" x14ac:dyDescent="0.2">
      <c r="A44" s="12" t="s">
        <v>16</v>
      </c>
      <c r="B44" s="1">
        <f>(4*B41*B42)/(B41+B42)</f>
        <v>45.916666666666664</v>
      </c>
      <c r="C44" s="1"/>
      <c r="D44" s="1">
        <f>B44/B42*50</f>
        <v>79.166666666666657</v>
      </c>
      <c r="E44" s="1"/>
      <c r="F44" s="1"/>
      <c r="G44" s="2"/>
      <c r="H44" s="3"/>
      <c r="I44" s="3"/>
      <c r="J44" s="3"/>
      <c r="K44" s="1"/>
      <c r="L44" s="4"/>
      <c r="M44" s="20"/>
      <c r="N44" s="20"/>
    </row>
    <row r="45" spans="1:14" ht="14.25" customHeight="1" x14ac:dyDescent="0.2">
      <c r="A45" s="12"/>
      <c r="B45" s="1"/>
      <c r="C45" s="1"/>
      <c r="D45" s="1"/>
      <c r="E45" s="1"/>
      <c r="F45" s="1"/>
      <c r="G45" s="2"/>
      <c r="H45" s="3"/>
      <c r="I45" s="3"/>
      <c r="J45" s="3"/>
      <c r="K45" s="1"/>
      <c r="L45" s="4"/>
      <c r="M45" s="20"/>
      <c r="N45" s="20"/>
    </row>
    <row r="46" spans="1:14" ht="14.25" customHeight="1" x14ac:dyDescent="0.2">
      <c r="A46" s="13" t="s">
        <v>17</v>
      </c>
      <c r="B46" s="1"/>
      <c r="C46" s="1"/>
      <c r="D46" s="1"/>
      <c r="E46" s="1"/>
      <c r="F46" s="1"/>
      <c r="G46" s="2"/>
      <c r="H46" s="3"/>
      <c r="I46" s="3"/>
      <c r="J46" s="3"/>
      <c r="K46" s="1"/>
      <c r="L46" s="4"/>
      <c r="M46" s="20"/>
      <c r="N46" s="20"/>
    </row>
    <row r="47" spans="1:14" ht="14.25" customHeight="1" x14ac:dyDescent="0.2">
      <c r="A47" s="1" t="s">
        <v>135</v>
      </c>
      <c r="B47" s="1" t="s">
        <v>136</v>
      </c>
      <c r="C47" s="1" t="s">
        <v>90</v>
      </c>
      <c r="D47" s="1" t="s">
        <v>137</v>
      </c>
      <c r="E47" s="1" t="s">
        <v>138</v>
      </c>
      <c r="F47" s="1" t="s">
        <v>139</v>
      </c>
      <c r="G47" s="2" t="s">
        <v>140</v>
      </c>
      <c r="H47" s="3">
        <f>I47+J47</f>
        <v>5</v>
      </c>
      <c r="I47" s="3">
        <v>4</v>
      </c>
      <c r="J47" s="3">
        <v>1</v>
      </c>
      <c r="K47" s="1">
        <v>5</v>
      </c>
      <c r="L47" s="4">
        <f>K47/$K$77*100</f>
        <v>2.0920502092050208</v>
      </c>
      <c r="M47" s="20">
        <v>112</v>
      </c>
      <c r="N47" s="20">
        <v>99</v>
      </c>
    </row>
    <row r="48" spans="1:14" ht="14.25" customHeight="1" x14ac:dyDescent="0.2">
      <c r="A48" s="1" t="s">
        <v>141</v>
      </c>
      <c r="B48" s="1" t="s">
        <v>142</v>
      </c>
      <c r="C48" s="1" t="s">
        <v>90</v>
      </c>
      <c r="D48" s="1" t="s">
        <v>143</v>
      </c>
      <c r="E48" s="1" t="s">
        <v>144</v>
      </c>
      <c r="F48" s="1" t="s">
        <v>145</v>
      </c>
      <c r="G48" s="2" t="s">
        <v>146</v>
      </c>
      <c r="H48" s="3">
        <f>I48+J48</f>
        <v>6</v>
      </c>
      <c r="I48" s="3">
        <v>2</v>
      </c>
      <c r="J48" s="3">
        <v>4</v>
      </c>
      <c r="K48" s="1">
        <v>6</v>
      </c>
      <c r="L48" s="4">
        <f>K48/$K$77*100</f>
        <v>2.510460251046025</v>
      </c>
      <c r="M48" s="20">
        <v>89</v>
      </c>
      <c r="N48" s="20">
        <v>103</v>
      </c>
    </row>
    <row r="49" spans="1:14" ht="14.25" customHeight="1" x14ac:dyDescent="0.2">
      <c r="A49" s="1" t="s">
        <v>236</v>
      </c>
      <c r="B49" s="1" t="s">
        <v>237</v>
      </c>
      <c r="C49" s="1" t="s">
        <v>90</v>
      </c>
      <c r="D49" s="1" t="s">
        <v>238</v>
      </c>
      <c r="E49" s="1" t="s">
        <v>239</v>
      </c>
      <c r="F49" s="1" t="s">
        <v>240</v>
      </c>
      <c r="G49" s="2" t="s">
        <v>241</v>
      </c>
      <c r="H49" s="3">
        <f>I49+J49</f>
        <v>8</v>
      </c>
      <c r="I49" s="3">
        <v>6</v>
      </c>
      <c r="J49" s="3">
        <v>2</v>
      </c>
      <c r="K49" s="1">
        <v>8</v>
      </c>
      <c r="L49" s="4">
        <f>K49/$K$77*100</f>
        <v>3.3472803347280333</v>
      </c>
      <c r="M49" s="20">
        <v>109</v>
      </c>
      <c r="N49" s="20">
        <v>97</v>
      </c>
    </row>
    <row r="50" spans="1:14" ht="14.25" customHeight="1" x14ac:dyDescent="0.2">
      <c r="A50" s="1" t="s">
        <v>157</v>
      </c>
      <c r="B50" s="1" t="s">
        <v>158</v>
      </c>
      <c r="C50" s="1" t="s">
        <v>90</v>
      </c>
      <c r="D50" s="1" t="s">
        <v>159</v>
      </c>
      <c r="E50" s="1" t="s">
        <v>160</v>
      </c>
      <c r="F50" s="28" t="s">
        <v>161</v>
      </c>
      <c r="G50" s="2" t="s">
        <v>162</v>
      </c>
      <c r="H50" s="3">
        <f>I50+J50</f>
        <v>6</v>
      </c>
      <c r="I50" s="3">
        <v>5</v>
      </c>
      <c r="J50" s="3">
        <v>1</v>
      </c>
      <c r="K50" s="1">
        <v>6</v>
      </c>
      <c r="L50" s="4">
        <f>K50/$K$77*100</f>
        <v>2.510460251046025</v>
      </c>
      <c r="M50" s="20">
        <v>103</v>
      </c>
      <c r="N50" s="20">
        <v>99</v>
      </c>
    </row>
    <row r="51" spans="1:14" x14ac:dyDescent="0.2">
      <c r="A51" s="1" t="s">
        <v>242</v>
      </c>
      <c r="B51" s="1" t="s">
        <v>243</v>
      </c>
      <c r="C51" s="1" t="s">
        <v>90</v>
      </c>
      <c r="D51" s="1" t="s">
        <v>244</v>
      </c>
      <c r="E51" s="1" t="s">
        <v>245</v>
      </c>
      <c r="F51" s="1" t="s">
        <v>240</v>
      </c>
      <c r="G51" s="2" t="s">
        <v>246</v>
      </c>
      <c r="H51" s="3">
        <f>I51+J51</f>
        <v>6</v>
      </c>
      <c r="I51" s="3">
        <v>3</v>
      </c>
      <c r="J51" s="3">
        <v>3</v>
      </c>
      <c r="K51" s="1">
        <v>6</v>
      </c>
      <c r="L51" s="4">
        <f>K51/$K$77*100</f>
        <v>2.510460251046025</v>
      </c>
      <c r="M51" s="20">
        <v>89</v>
      </c>
      <c r="N51" s="20">
        <v>107</v>
      </c>
    </row>
    <row r="52" spans="1:14" ht="10.5" customHeight="1" x14ac:dyDescent="0.2">
      <c r="A52" s="1"/>
      <c r="B52" s="1"/>
      <c r="C52" s="1"/>
      <c r="D52" s="1"/>
      <c r="E52" s="1"/>
      <c r="F52" s="1"/>
      <c r="G52" s="2"/>
      <c r="H52" s="3"/>
      <c r="I52" s="3"/>
      <c r="J52" s="3"/>
      <c r="K52" s="1"/>
      <c r="L52" s="4"/>
      <c r="M52" s="20"/>
      <c r="N52" s="20"/>
    </row>
    <row r="53" spans="1:14" x14ac:dyDescent="0.2">
      <c r="A53" s="1"/>
      <c r="B53" s="1"/>
      <c r="C53" s="1"/>
      <c r="D53" s="1"/>
      <c r="E53" s="1"/>
      <c r="F53" s="1"/>
      <c r="G53" s="2"/>
      <c r="H53" s="3"/>
      <c r="I53" s="3"/>
      <c r="J53" s="3"/>
      <c r="K53" s="1"/>
      <c r="L53" s="4"/>
      <c r="M53" s="20"/>
      <c r="N53" s="20"/>
    </row>
    <row r="54" spans="1:14" x14ac:dyDescent="0.2">
      <c r="A54" s="12" t="s">
        <v>14</v>
      </c>
      <c r="B54" s="1">
        <v>5</v>
      </c>
      <c r="C54" s="1"/>
      <c r="D54" s="1"/>
      <c r="E54" s="1"/>
      <c r="F54" s="1"/>
      <c r="G54" s="2"/>
      <c r="H54" s="3"/>
      <c r="I54" s="3"/>
      <c r="J54" s="3"/>
      <c r="K54" s="1"/>
      <c r="L54" s="4"/>
      <c r="M54" s="20"/>
      <c r="N54" s="20"/>
    </row>
    <row r="55" spans="1:14" x14ac:dyDescent="0.2">
      <c r="A55" s="12" t="s">
        <v>15</v>
      </c>
      <c r="B55" s="1">
        <v>5</v>
      </c>
      <c r="C55" s="1"/>
      <c r="D55" s="1"/>
      <c r="E55" s="1"/>
      <c r="F55" s="1"/>
      <c r="G55" s="2"/>
      <c r="H55" s="3">
        <f>SUM(H47:H53)</f>
        <v>31</v>
      </c>
      <c r="I55" s="3">
        <f>SUM(I47:I54)</f>
        <v>20</v>
      </c>
      <c r="J55" s="3">
        <f>SUM(J47:J54)</f>
        <v>11</v>
      </c>
      <c r="K55" s="1"/>
      <c r="L55" s="4"/>
      <c r="M55" s="22">
        <f>H55/H77*100</f>
        <v>12.97071129707113</v>
      </c>
      <c r="N55" s="20"/>
    </row>
    <row r="56" spans="1:14" x14ac:dyDescent="0.2">
      <c r="A56" s="12"/>
      <c r="B56" s="1"/>
      <c r="C56" s="1"/>
      <c r="D56" s="1"/>
      <c r="E56" s="1"/>
      <c r="F56" s="1"/>
      <c r="G56" s="2"/>
      <c r="H56" s="3"/>
      <c r="I56" s="3"/>
      <c r="J56" s="3"/>
      <c r="K56" s="1"/>
      <c r="L56" s="4"/>
      <c r="M56" s="20"/>
      <c r="N56" s="20"/>
    </row>
    <row r="57" spans="1:14" x14ac:dyDescent="0.2">
      <c r="A57" s="12" t="s">
        <v>16</v>
      </c>
      <c r="B57" s="1">
        <f>4*(B54*B55)/(B54+B55)</f>
        <v>10</v>
      </c>
      <c r="C57" s="1"/>
      <c r="D57" s="1"/>
      <c r="E57" s="1"/>
      <c r="F57" s="1"/>
      <c r="G57" s="2"/>
      <c r="H57" s="3"/>
      <c r="I57" s="3"/>
      <c r="J57" s="3"/>
      <c r="K57" s="1"/>
      <c r="L57" s="4"/>
      <c r="M57" s="20"/>
      <c r="N57" s="20"/>
    </row>
    <row r="58" spans="1:14" ht="14.25" customHeight="1" x14ac:dyDescent="0.2">
      <c r="A58" s="12"/>
      <c r="B58" s="1"/>
      <c r="C58" s="1"/>
      <c r="D58" s="1">
        <f>B57/B55*50</f>
        <v>100</v>
      </c>
      <c r="E58" s="1"/>
      <c r="F58" s="1"/>
      <c r="G58" s="2"/>
      <c r="H58" s="3"/>
      <c r="I58" s="3"/>
      <c r="J58" s="3"/>
      <c r="K58" s="1"/>
      <c r="L58" s="4"/>
      <c r="M58" s="20"/>
      <c r="N58" s="20"/>
    </row>
    <row r="59" spans="1:14" ht="14.25" customHeight="1" x14ac:dyDescent="0.2">
      <c r="A59" s="13" t="s">
        <v>18</v>
      </c>
      <c r="B59" s="1"/>
      <c r="C59" s="1"/>
      <c r="D59" s="1"/>
      <c r="E59" s="1"/>
      <c r="F59" s="1"/>
      <c r="G59" s="2"/>
      <c r="H59" s="3"/>
      <c r="I59" s="3"/>
      <c r="J59" s="3"/>
      <c r="K59" s="1"/>
      <c r="L59" s="4"/>
      <c r="M59" s="20"/>
      <c r="N59" s="20"/>
    </row>
    <row r="60" spans="1:14" ht="14.25" customHeight="1" x14ac:dyDescent="0.2">
      <c r="A60" s="16" t="s">
        <v>198</v>
      </c>
      <c r="B60" s="1" t="s">
        <v>199</v>
      </c>
      <c r="C60" s="16" t="s">
        <v>90</v>
      </c>
      <c r="D60" s="16" t="s">
        <v>200</v>
      </c>
      <c r="E60" s="16" t="s">
        <v>201</v>
      </c>
      <c r="F60" s="16" t="s">
        <v>202</v>
      </c>
      <c r="G60" s="16" t="s">
        <v>203</v>
      </c>
      <c r="H60" s="3">
        <v>1</v>
      </c>
      <c r="I60" s="3"/>
      <c r="J60" s="3">
        <v>1</v>
      </c>
      <c r="K60" s="1">
        <v>1</v>
      </c>
      <c r="L60" s="4">
        <f>K60/$K$77*100</f>
        <v>0.41841004184100417</v>
      </c>
      <c r="M60" s="20"/>
      <c r="N60" s="20"/>
    </row>
    <row r="61" spans="1:14" ht="14.25" customHeight="1" x14ac:dyDescent="0.2">
      <c r="A61" s="1" t="s">
        <v>174</v>
      </c>
      <c r="B61" s="1" t="s">
        <v>175</v>
      </c>
      <c r="C61" s="1"/>
      <c r="D61" s="1" t="s">
        <v>177</v>
      </c>
      <c r="E61" s="1" t="s">
        <v>178</v>
      </c>
      <c r="F61" s="1" t="s">
        <v>179</v>
      </c>
      <c r="G61" s="2" t="s">
        <v>180</v>
      </c>
      <c r="H61" s="3">
        <v>1</v>
      </c>
      <c r="I61" s="3"/>
      <c r="J61" s="3">
        <v>1</v>
      </c>
      <c r="K61" s="1">
        <v>1</v>
      </c>
      <c r="L61" s="4">
        <f>K61/$K$77*100</f>
        <v>0.41841004184100417</v>
      </c>
      <c r="M61" s="20"/>
      <c r="N61" s="20"/>
    </row>
    <row r="62" spans="1:14" ht="14.25" customHeight="1" x14ac:dyDescent="0.2">
      <c r="A62" s="1" t="s">
        <v>147</v>
      </c>
      <c r="B62" s="1" t="s">
        <v>148</v>
      </c>
      <c r="C62" s="1" t="s">
        <v>90</v>
      </c>
      <c r="D62" s="1" t="s">
        <v>149</v>
      </c>
      <c r="E62" s="1" t="s">
        <v>150</v>
      </c>
      <c r="F62" s="1" t="s">
        <v>151</v>
      </c>
      <c r="G62" s="2" t="s">
        <v>156</v>
      </c>
      <c r="H62" s="3">
        <v>1</v>
      </c>
      <c r="I62" s="3"/>
      <c r="J62" s="3">
        <v>1</v>
      </c>
      <c r="K62" s="1">
        <v>1</v>
      </c>
      <c r="L62" s="4">
        <f>K62/$K$77*100</f>
        <v>0.41841004184100417</v>
      </c>
      <c r="M62" s="20"/>
      <c r="N62" s="20"/>
    </row>
    <row r="63" spans="1:14" x14ac:dyDescent="0.2">
      <c r="A63" s="28" t="s">
        <v>70</v>
      </c>
      <c r="B63" s="1" t="s">
        <v>71</v>
      </c>
      <c r="C63" s="28" t="s">
        <v>90</v>
      </c>
      <c r="D63" s="28" t="s">
        <v>152</v>
      </c>
      <c r="E63" s="28" t="s">
        <v>153</v>
      </c>
      <c r="F63" s="28" t="s">
        <v>154</v>
      </c>
      <c r="G63" s="2" t="s">
        <v>155</v>
      </c>
      <c r="H63" s="3">
        <v>1</v>
      </c>
      <c r="I63" s="3"/>
      <c r="J63" s="3">
        <v>1</v>
      </c>
      <c r="K63" s="1">
        <v>1</v>
      </c>
      <c r="L63" s="4">
        <f>K63/$K$77*100</f>
        <v>0.41841004184100417</v>
      </c>
      <c r="M63" s="20"/>
      <c r="N63" s="20"/>
    </row>
    <row r="64" spans="1:14" x14ac:dyDescent="0.2">
      <c r="A64" s="16"/>
      <c r="B64" s="1"/>
      <c r="C64" s="16"/>
      <c r="D64" s="16"/>
      <c r="E64" s="16"/>
      <c r="F64" s="16"/>
      <c r="G64" s="16"/>
      <c r="H64" s="3"/>
      <c r="I64" s="3"/>
      <c r="J64" s="3"/>
      <c r="K64" s="1"/>
      <c r="L64" s="4"/>
      <c r="M64" s="20"/>
      <c r="N64" s="20"/>
    </row>
    <row r="65" spans="1:14" x14ac:dyDescent="0.2">
      <c r="A65" s="12"/>
      <c r="B65" s="1"/>
      <c r="C65" s="1"/>
      <c r="D65" s="1"/>
      <c r="E65" s="1"/>
      <c r="F65" s="1"/>
      <c r="G65" s="2"/>
      <c r="H65" s="3"/>
      <c r="I65" s="3"/>
      <c r="J65" s="3"/>
      <c r="K65" s="1"/>
      <c r="L65" s="4"/>
      <c r="M65" s="20"/>
      <c r="N65" s="20"/>
    </row>
    <row r="66" spans="1:14" x14ac:dyDescent="0.2">
      <c r="A66" s="12" t="s">
        <v>14</v>
      </c>
      <c r="B66" s="1">
        <v>2</v>
      </c>
      <c r="C66" s="1"/>
      <c r="D66" s="1"/>
      <c r="E66" s="1"/>
      <c r="F66" s="1"/>
      <c r="G66" s="2"/>
      <c r="H66" s="3">
        <f>I66+J66</f>
        <v>4</v>
      </c>
      <c r="I66" s="3">
        <f>SUM(I60:I65)</f>
        <v>0</v>
      </c>
      <c r="J66" s="3">
        <f>SUM(J60:J65)</f>
        <v>4</v>
      </c>
      <c r="K66" s="1"/>
      <c r="L66" s="4"/>
      <c r="M66" s="22">
        <f>H66/H77*100</f>
        <v>1.6736401673640167</v>
      </c>
      <c r="N66" s="20"/>
    </row>
    <row r="67" spans="1:14" x14ac:dyDescent="0.2">
      <c r="A67" s="12" t="s">
        <v>15</v>
      </c>
      <c r="B67" s="1">
        <v>4</v>
      </c>
      <c r="C67" s="1"/>
      <c r="D67" s="1"/>
      <c r="E67" s="1"/>
      <c r="F67" s="1"/>
      <c r="G67" s="2"/>
      <c r="H67" s="3"/>
      <c r="I67" s="3"/>
      <c r="J67" s="3"/>
      <c r="K67" s="1"/>
      <c r="L67" s="4"/>
      <c r="M67" s="20"/>
      <c r="N67" s="20"/>
    </row>
    <row r="68" spans="1:14" x14ac:dyDescent="0.2">
      <c r="A68" s="12"/>
      <c r="B68" s="1"/>
      <c r="C68" s="1"/>
      <c r="D68" s="1"/>
      <c r="E68" s="1"/>
      <c r="F68" s="1"/>
      <c r="G68" s="2"/>
      <c r="H68" s="3"/>
      <c r="I68" s="3"/>
      <c r="J68" s="3"/>
      <c r="K68" s="1"/>
      <c r="L68" s="4"/>
      <c r="M68" s="20"/>
      <c r="N68" s="20"/>
    </row>
    <row r="69" spans="1:14" x14ac:dyDescent="0.2">
      <c r="A69" s="12" t="s">
        <v>16</v>
      </c>
      <c r="B69" s="1">
        <f>4*(B66*B67)/(B66+B67)</f>
        <v>5.333333333333333</v>
      </c>
      <c r="C69" s="1"/>
      <c r="D69" s="1"/>
      <c r="E69" s="1"/>
      <c r="F69" s="1"/>
      <c r="G69" s="2"/>
      <c r="H69" s="3"/>
      <c r="I69" s="3"/>
      <c r="J69" s="3"/>
      <c r="K69" s="1"/>
      <c r="L69" s="4"/>
      <c r="M69" s="20"/>
      <c r="N69" s="20"/>
    </row>
    <row r="70" spans="1:14" x14ac:dyDescent="0.2">
      <c r="A70" s="13"/>
      <c r="B70" s="1"/>
      <c r="C70" s="1"/>
      <c r="D70" s="1"/>
      <c r="E70" s="1"/>
      <c r="F70" s="1"/>
      <c r="G70" s="2"/>
      <c r="H70" s="3"/>
      <c r="I70" s="3"/>
      <c r="J70" s="3"/>
      <c r="K70" s="1"/>
      <c r="L70" s="4"/>
      <c r="M70" s="20"/>
      <c r="N70" s="20"/>
    </row>
    <row r="71" spans="1:14" x14ac:dyDescent="0.2">
      <c r="A71" s="13"/>
      <c r="B71" s="1"/>
      <c r="C71" s="1"/>
      <c r="D71" s="1"/>
      <c r="E71" s="1"/>
      <c r="F71" s="1"/>
      <c r="G71" s="2"/>
      <c r="H71" s="3"/>
      <c r="I71" s="3"/>
      <c r="J71" s="3"/>
      <c r="K71" s="1"/>
      <c r="L71" s="4"/>
      <c r="M71" s="20"/>
      <c r="N71" s="20"/>
    </row>
    <row r="72" spans="1:14" x14ac:dyDescent="0.2">
      <c r="A72" s="1"/>
      <c r="B72" s="1"/>
      <c r="C72" s="1"/>
      <c r="D72" s="1"/>
      <c r="E72" s="1"/>
      <c r="F72" s="1"/>
      <c r="G72" s="2"/>
      <c r="H72" s="3"/>
      <c r="I72" s="3"/>
      <c r="J72" s="3"/>
      <c r="K72" s="1"/>
      <c r="L72" s="4"/>
      <c r="M72" s="20"/>
      <c r="N72" s="20"/>
    </row>
    <row r="73" spans="1:14" x14ac:dyDescent="0.2">
      <c r="A73" s="12" t="s">
        <v>19</v>
      </c>
      <c r="B73" s="1"/>
      <c r="C73" s="1"/>
      <c r="D73" s="1"/>
      <c r="E73" s="1"/>
      <c r="F73" s="1"/>
      <c r="G73" s="2"/>
      <c r="H73" s="3"/>
      <c r="I73" s="3"/>
      <c r="J73" s="3"/>
      <c r="K73" s="1"/>
      <c r="L73" s="4"/>
      <c r="M73" s="20"/>
      <c r="N73" s="20"/>
    </row>
    <row r="74" spans="1:14" x14ac:dyDescent="0.2">
      <c r="A74" s="12" t="s">
        <v>14</v>
      </c>
      <c r="B74" s="1">
        <f>B41+B54+B66</f>
        <v>26</v>
      </c>
      <c r="C74" s="1"/>
      <c r="D74" s="1"/>
      <c r="E74" s="1"/>
      <c r="F74" s="1"/>
      <c r="G74" s="2"/>
      <c r="H74" s="3"/>
      <c r="I74" s="3"/>
      <c r="J74" s="3"/>
      <c r="K74" s="1"/>
      <c r="L74" s="4"/>
      <c r="M74" s="20"/>
      <c r="N74" s="20"/>
    </row>
    <row r="75" spans="1:14" x14ac:dyDescent="0.2">
      <c r="A75" s="12"/>
      <c r="B75" s="28">
        <f>B42+B55+B67</f>
        <v>38</v>
      </c>
      <c r="C75" s="1"/>
      <c r="D75" s="1"/>
      <c r="E75" s="1"/>
      <c r="F75" s="1"/>
      <c r="G75" s="2"/>
      <c r="H75" s="3"/>
      <c r="I75" s="3"/>
      <c r="J75" s="3"/>
      <c r="K75" s="1"/>
      <c r="L75" s="4"/>
      <c r="M75" s="20"/>
      <c r="N75" s="20"/>
    </row>
    <row r="76" spans="1:14" x14ac:dyDescent="0.2">
      <c r="A76" s="12" t="s">
        <v>16</v>
      </c>
      <c r="B76" s="1"/>
      <c r="C76" s="1"/>
      <c r="D76" s="1"/>
      <c r="E76" s="1"/>
      <c r="F76" s="1"/>
      <c r="G76" s="14"/>
      <c r="H76" s="3"/>
      <c r="I76" s="3"/>
      <c r="J76" s="3"/>
      <c r="K76" s="1"/>
      <c r="L76" s="4"/>
      <c r="M76" s="20"/>
      <c r="N76" s="20"/>
    </row>
    <row r="77" spans="1:14" x14ac:dyDescent="0.2">
      <c r="B77" s="1">
        <f>(4*B74*B75)/(B74+B75)</f>
        <v>61.75</v>
      </c>
      <c r="C77" s="1"/>
      <c r="D77" s="1">
        <f>B77/B75*50</f>
        <v>81.25</v>
      </c>
      <c r="E77" s="1"/>
      <c r="F77" s="1"/>
      <c r="G77" s="2"/>
      <c r="H77" s="3">
        <f>H55+H41+H66</f>
        <v>239</v>
      </c>
      <c r="I77" s="3">
        <f>I66+I55+I41</f>
        <v>124</v>
      </c>
      <c r="J77" s="3">
        <f>J66+J55+J41</f>
        <v>115</v>
      </c>
      <c r="K77" s="3">
        <f>SUM(K5:K76)</f>
        <v>239</v>
      </c>
      <c r="L77" s="3">
        <f>SUM(L5:L76)</f>
        <v>100</v>
      </c>
      <c r="M77" s="20"/>
      <c r="N77" s="20"/>
    </row>
  </sheetData>
  <sortState ref="A46:N52">
    <sortCondition ref="A46"/>
  </sortState>
  <phoneticPr fontId="0" type="noConversion"/>
  <pageMargins left="0.75" right="0.75" top="1" bottom="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</dc:creator>
  <cp:lastModifiedBy>Gunner</cp:lastModifiedBy>
  <cp:lastPrinted>2013-09-18T08:32:18Z</cp:lastPrinted>
  <dcterms:created xsi:type="dcterms:W3CDTF">2008-09-07T15:59:21Z</dcterms:created>
  <dcterms:modified xsi:type="dcterms:W3CDTF">2014-06-13T16:53:10Z</dcterms:modified>
</cp:coreProperties>
</file>